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sus\Dropbox\Privát\1_Anyatalpalo\pénzügyi_talpalo\nagyagyuk\kata\"/>
    </mc:Choice>
  </mc:AlternateContent>
  <xr:revisionPtr revIDLastSave="0" documentId="13_ncr:1_{41473D0C-D343-4F60-8483-42574FE76D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D22" i="1" s="1"/>
  <c r="E22" i="1" l="1"/>
  <c r="E7" i="1"/>
  <c r="E9" i="1" l="1"/>
  <c r="D19" i="1"/>
  <c r="E19" i="1" s="1"/>
  <c r="D18" i="1"/>
  <c r="E18" i="1" s="1"/>
  <c r="D17" i="1"/>
  <c r="D16" i="1"/>
  <c r="E16" i="1" s="1"/>
  <c r="E11" i="1"/>
  <c r="E10" i="1"/>
  <c r="E17" i="1" l="1"/>
  <c r="D23" i="1"/>
  <c r="E20" i="1"/>
  <c r="D20" i="1"/>
  <c r="D25" i="1" l="1"/>
  <c r="E23" i="1"/>
  <c r="E25" i="1" s="1"/>
</calcChain>
</file>

<file path=xl/sharedStrings.xml><?xml version="1.0" encoding="utf-8"?>
<sst xmlns="http://schemas.openxmlformats.org/spreadsheetml/2006/main" count="28" uniqueCount="22">
  <si>
    <t>Havonta</t>
  </si>
  <si>
    <t xml:space="preserve">Éves </t>
  </si>
  <si>
    <t>Bevétel:</t>
  </si>
  <si>
    <t>Költséghányad:</t>
  </si>
  <si>
    <t>Főállású vállalkozás:</t>
  </si>
  <si>
    <t>igen</t>
  </si>
  <si>
    <t>Középiskolai végzettség, vagy szakképesítés szükséges:</t>
  </si>
  <si>
    <t>Szocho:</t>
  </si>
  <si>
    <t>TB-járulék:</t>
  </si>
  <si>
    <t>SZJA:</t>
  </si>
  <si>
    <t>Iparűzési:</t>
  </si>
  <si>
    <t>Összes adó:</t>
  </si>
  <si>
    <t>nem</t>
  </si>
  <si>
    <t>nyugdíjas</t>
  </si>
  <si>
    <t>Jogosult vagy családi adókedvezményre?</t>
  </si>
  <si>
    <t>Hány kedvezményezett gyermeked van?</t>
  </si>
  <si>
    <t>Hány gyermek után igényled az adókedvezményt?</t>
  </si>
  <si>
    <t>Nettó jövedelem:</t>
  </si>
  <si>
    <t>Családi adókedvezmény:</t>
  </si>
  <si>
    <t>Adókedvezmény után fizetendő adó</t>
  </si>
  <si>
    <t>Konzultálni szeretnék veletek!</t>
  </si>
  <si>
    <t>Szeretnéd, hogy segítsünk megtalálni a számodra ideális adózási formát az ősztől? 
Kérd ingyenes konzultációnkat itt: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</si>
</sst>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E938A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Dot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ashDot">
        <color indexed="64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ashDot">
        <color indexed="64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ashDot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rgb="FF9E938A"/>
      </left>
      <right style="thin">
        <color rgb="FF9E938A"/>
      </right>
      <top style="thin">
        <color rgb="FF9E938A"/>
      </top>
      <bottom style="thin">
        <color rgb="FF9E938A"/>
      </bottom>
      <diagonal/>
    </border>
    <border>
      <left style="thin">
        <color rgb="FF9E938A"/>
      </left>
      <right/>
      <top style="thin">
        <color rgb="FF9E938A"/>
      </top>
      <bottom style="thin">
        <color rgb="FF9E938A"/>
      </bottom>
      <diagonal/>
    </border>
    <border>
      <left/>
      <right style="thin">
        <color rgb="FF9E938A"/>
      </right>
      <top style="thin">
        <color rgb="FF9E938A"/>
      </top>
      <bottom style="thin">
        <color rgb="FF9E938A"/>
      </bottom>
      <diagonal/>
    </border>
    <border>
      <left/>
      <right/>
      <top style="thin">
        <color rgb="FF9E938A"/>
      </top>
      <bottom style="thin">
        <color rgb="FF9E938A"/>
      </bottom>
      <diagonal/>
    </border>
    <border>
      <left style="thin">
        <color rgb="FF9E938A"/>
      </left>
      <right/>
      <top style="thin">
        <color rgb="FF9E938A"/>
      </top>
      <bottom/>
      <diagonal/>
    </border>
    <border>
      <left/>
      <right/>
      <top style="thin">
        <color rgb="FF9E938A"/>
      </top>
      <bottom/>
      <diagonal/>
    </border>
    <border>
      <left/>
      <right style="thin">
        <color rgb="FF9E938A"/>
      </right>
      <top style="thin">
        <color rgb="FF9E938A"/>
      </top>
      <bottom/>
      <diagonal/>
    </border>
    <border>
      <left style="thin">
        <color rgb="FF9E938A"/>
      </left>
      <right/>
      <top/>
      <bottom/>
      <diagonal/>
    </border>
    <border>
      <left/>
      <right style="thin">
        <color rgb="FF9E938A"/>
      </right>
      <top/>
      <bottom/>
      <diagonal/>
    </border>
    <border>
      <left style="thin">
        <color rgb="FF9E938A"/>
      </left>
      <right/>
      <top/>
      <bottom style="thin">
        <color rgb="FF9E938A"/>
      </bottom>
      <diagonal/>
    </border>
    <border>
      <left/>
      <right/>
      <top/>
      <bottom style="thin">
        <color rgb="FF9E938A"/>
      </bottom>
      <diagonal/>
    </border>
    <border>
      <left/>
      <right style="thin">
        <color rgb="FF9E938A"/>
      </right>
      <top/>
      <bottom style="thin">
        <color rgb="FF9E938A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9" fontId="0" fillId="0" borderId="0" xfId="0" applyNumberFormat="1"/>
    <xf numFmtId="9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wrapText="1"/>
    </xf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2" xfId="0" applyFill="1" applyBorder="1"/>
    <xf numFmtId="0" fontId="3" fillId="0" borderId="13" xfId="0" applyFont="1" applyBorder="1"/>
    <xf numFmtId="0" fontId="2" fillId="0" borderId="3" xfId="0" applyFon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3" borderId="18" xfId="0" applyFill="1" applyBorder="1" applyAlignment="1" applyProtection="1">
      <alignment horizontal="center" wrapText="1"/>
      <protection hidden="1"/>
    </xf>
    <xf numFmtId="0" fontId="0" fillId="3" borderId="18" xfId="0" applyFill="1" applyBorder="1" applyAlignment="1" applyProtection="1">
      <alignment horizontal="right" wrapText="1"/>
      <protection hidden="1"/>
    </xf>
    <xf numFmtId="164" fontId="0" fillId="3" borderId="18" xfId="0" applyNumberFormat="1" applyFill="1" applyBorder="1" applyAlignment="1" applyProtection="1">
      <alignment horizontal="left" wrapText="1"/>
      <protection hidden="1"/>
    </xf>
    <xf numFmtId="0" fontId="1" fillId="3" borderId="18" xfId="0" applyFont="1" applyFill="1" applyBorder="1" applyAlignment="1" applyProtection="1">
      <alignment horizontal="center" wrapText="1"/>
      <protection hidden="1"/>
    </xf>
    <xf numFmtId="164" fontId="0" fillId="3" borderId="18" xfId="0" applyNumberFormat="1" applyFill="1" applyBorder="1" applyAlignment="1" applyProtection="1">
      <alignment horizontal="center" wrapText="1"/>
      <protection hidden="1"/>
    </xf>
    <xf numFmtId="164" fontId="0" fillId="2" borderId="6" xfId="0" applyNumberFormat="1" applyFill="1" applyBorder="1" applyAlignment="1" applyProtection="1">
      <alignment horizontal="center"/>
      <protection hidden="1"/>
    </xf>
    <xf numFmtId="164" fontId="0" fillId="2" borderId="7" xfId="0" applyNumberFormat="1" applyFill="1" applyBorder="1" applyAlignment="1" applyProtection="1">
      <alignment horizontal="center"/>
      <protection hidden="1"/>
    </xf>
    <xf numFmtId="164" fontId="0" fillId="2" borderId="4" xfId="0" applyNumberFormat="1" applyFill="1" applyBorder="1" applyAlignment="1" applyProtection="1">
      <alignment horizontal="center"/>
      <protection hidden="1"/>
    </xf>
    <xf numFmtId="164" fontId="0" fillId="2" borderId="9" xfId="0" applyNumberFormat="1" applyFill="1" applyBorder="1" applyAlignment="1" applyProtection="1">
      <alignment horizontal="center"/>
      <protection hidden="1"/>
    </xf>
    <xf numFmtId="164" fontId="0" fillId="2" borderId="11" xfId="0" applyNumberFormat="1" applyFill="1" applyBorder="1" applyAlignment="1" applyProtection="1">
      <alignment horizontal="center"/>
      <protection hidden="1"/>
    </xf>
    <xf numFmtId="164" fontId="0" fillId="2" borderId="12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9" fontId="0" fillId="2" borderId="7" xfId="0" applyNumberFormat="1" applyFill="1" applyBorder="1" applyAlignment="1" applyProtection="1">
      <alignment horizontal="center"/>
      <protection hidden="1"/>
    </xf>
    <xf numFmtId="9" fontId="0" fillId="2" borderId="9" xfId="0" applyNumberFormat="1" applyFill="1" applyBorder="1" applyAlignment="1" applyProtection="1">
      <alignment horizontal="center"/>
      <protection hidden="1"/>
    </xf>
    <xf numFmtId="9" fontId="0" fillId="2" borderId="12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>
      <alignment wrapText="1"/>
    </xf>
    <xf numFmtId="9" fontId="0" fillId="2" borderId="0" xfId="0" applyNumberFormat="1" applyFill="1" applyAlignment="1" applyProtection="1">
      <alignment horizontal="center"/>
      <protection hidden="1"/>
    </xf>
    <xf numFmtId="0" fontId="0" fillId="2" borderId="2" xfId="0" applyFill="1" applyBorder="1" applyAlignment="1">
      <alignment wrapText="1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9" fontId="0" fillId="4" borderId="6" xfId="0" applyNumberFormat="1" applyFill="1" applyBorder="1" applyAlignment="1" applyProtection="1">
      <alignment horizontal="center"/>
      <protection locked="0"/>
    </xf>
    <xf numFmtId="9" fontId="0" fillId="4" borderId="4" xfId="0" applyNumberFormat="1" applyFill="1" applyBorder="1" applyAlignment="1" applyProtection="1">
      <alignment horizontal="center"/>
      <protection locked="0"/>
    </xf>
    <xf numFmtId="9" fontId="0" fillId="4" borderId="1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19" xfId="0" applyFill="1" applyBorder="1" applyAlignment="1" applyProtection="1">
      <alignment horizontal="right" wrapText="1"/>
      <protection hidden="1"/>
    </xf>
    <xf numFmtId="0" fontId="0" fillId="3" borderId="20" xfId="0" applyFill="1" applyBorder="1" applyAlignment="1" applyProtection="1">
      <alignment horizontal="right" wrapText="1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164" fontId="2" fillId="0" borderId="15" xfId="0" applyNumberFormat="1" applyFont="1" applyBorder="1" applyAlignment="1" applyProtection="1">
      <alignment horizontal="center"/>
      <protection hidden="1"/>
    </xf>
    <xf numFmtId="0" fontId="4" fillId="3" borderId="22" xfId="0" applyFont="1" applyFill="1" applyBorder="1" applyAlignment="1" applyProtection="1">
      <alignment horizontal="center" wrapText="1"/>
      <protection hidden="1"/>
    </xf>
    <xf numFmtId="0" fontId="4" fillId="3" borderId="23" xfId="0" applyFont="1" applyFill="1" applyBorder="1" applyAlignment="1" applyProtection="1">
      <alignment horizontal="center" wrapText="1"/>
      <protection hidden="1"/>
    </xf>
    <xf numFmtId="0" fontId="4" fillId="3" borderId="24" xfId="0" applyFont="1" applyFill="1" applyBorder="1" applyAlignment="1" applyProtection="1">
      <alignment horizontal="center" wrapText="1"/>
      <protection hidden="1"/>
    </xf>
    <xf numFmtId="0" fontId="4" fillId="3" borderId="25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4" fillId="3" borderId="26" xfId="0" applyFont="1" applyFill="1" applyBorder="1" applyAlignment="1" applyProtection="1">
      <alignment horizontal="center" wrapText="1"/>
      <protection hidden="1"/>
    </xf>
    <xf numFmtId="0" fontId="4" fillId="3" borderId="27" xfId="0" applyFont="1" applyFill="1" applyBorder="1" applyAlignment="1" applyProtection="1">
      <alignment horizontal="center" wrapText="1"/>
      <protection hidden="1"/>
    </xf>
    <xf numFmtId="0" fontId="4" fillId="3" borderId="28" xfId="0" applyFont="1" applyFill="1" applyBorder="1" applyAlignment="1" applyProtection="1">
      <alignment horizontal="center" wrapText="1"/>
      <protection hidden="1"/>
    </xf>
    <xf numFmtId="0" fontId="4" fillId="3" borderId="29" xfId="0" applyFont="1" applyFill="1" applyBorder="1" applyAlignment="1" applyProtection="1">
      <alignment horizontal="center" wrapText="1"/>
      <protection hidden="1"/>
    </xf>
    <xf numFmtId="0" fontId="5" fillId="4" borderId="19" xfId="1" applyFill="1" applyBorder="1" applyAlignment="1" applyProtection="1">
      <alignment horizontal="center" wrapText="1"/>
      <protection hidden="1"/>
    </xf>
    <xf numFmtId="0" fontId="5" fillId="4" borderId="21" xfId="1" applyFill="1" applyBorder="1" applyAlignment="1" applyProtection="1">
      <alignment horizontal="center" wrapText="1"/>
      <protection hidden="1"/>
    </xf>
    <xf numFmtId="0" fontId="5" fillId="4" borderId="20" xfId="1" applyFill="1" applyBorder="1" applyAlignment="1" applyProtection="1">
      <alignment horizontal="center" wrapText="1"/>
      <protection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0</xdr:rowOff>
    </xdr:from>
    <xdr:to>
      <xdr:col>5</xdr:col>
      <xdr:colOff>0</xdr:colOff>
      <xdr:row>4</xdr:row>
      <xdr:rowOff>95544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12BC7011-EEC8-4391-9FE4-29EBA2F6B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0"/>
          <a:ext cx="4362451" cy="83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lesautopilot.s3.amazonaws.com/newsletter/letter/nl129355/ns254139/subscrib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" sqref="L1:XFD1048576"/>
    </sheetView>
  </sheetViews>
  <sheetFormatPr defaultColWidth="0" defaultRowHeight="14.5" x14ac:dyDescent="0.35"/>
  <cols>
    <col min="1" max="1" width="6.1796875" customWidth="1"/>
    <col min="2" max="2" width="4.81640625" customWidth="1"/>
    <col min="3" max="3" width="32.26953125" customWidth="1"/>
    <col min="4" max="4" width="13.7265625" customWidth="1"/>
    <col min="5" max="5" width="16.453125" customWidth="1"/>
    <col min="6" max="6" width="5.54296875" customWidth="1"/>
    <col min="7" max="11" width="8.7265625" customWidth="1"/>
    <col min="23" max="16384" width="8.7265625" hidden="1"/>
  </cols>
  <sheetData>
    <row r="1" spans="1:22" x14ac:dyDescent="0.35">
      <c r="A1" s="19"/>
      <c r="B1" s="19"/>
      <c r="C1" s="45"/>
      <c r="D1" s="45"/>
      <c r="E1" s="45"/>
      <c r="F1" s="20"/>
      <c r="G1" s="23"/>
      <c r="H1" s="23"/>
      <c r="I1" s="23"/>
      <c r="J1" s="23"/>
      <c r="K1" s="23"/>
      <c r="L1" s="19"/>
      <c r="M1" s="19"/>
      <c r="N1" s="19"/>
      <c r="O1" s="19"/>
      <c r="P1" s="19"/>
      <c r="Q1" s="19"/>
      <c r="R1" s="19"/>
      <c r="S1" s="19"/>
      <c r="T1" s="19"/>
    </row>
    <row r="2" spans="1:22" x14ac:dyDescent="0.35">
      <c r="A2" s="19"/>
      <c r="B2" s="19"/>
      <c r="C2" s="45"/>
      <c r="D2" s="45"/>
      <c r="E2" s="45"/>
      <c r="F2" s="20"/>
      <c r="G2" s="23"/>
      <c r="H2" s="23"/>
      <c r="I2" s="23"/>
      <c r="J2" s="23"/>
      <c r="K2" s="23"/>
      <c r="L2" s="19"/>
      <c r="M2" s="19"/>
      <c r="N2" s="19"/>
      <c r="O2" s="19"/>
      <c r="P2" s="19"/>
      <c r="Q2" s="19"/>
      <c r="R2" s="19"/>
      <c r="S2" s="19"/>
      <c r="T2" s="19"/>
    </row>
    <row r="3" spans="1:22" x14ac:dyDescent="0.35">
      <c r="A3" s="19"/>
      <c r="B3" s="19"/>
      <c r="C3" s="45"/>
      <c r="D3" s="45"/>
      <c r="E3" s="45"/>
      <c r="F3" s="20"/>
      <c r="G3" s="23"/>
      <c r="H3" s="23"/>
      <c r="I3" s="23"/>
      <c r="J3" s="23"/>
      <c r="K3" s="23"/>
      <c r="L3" s="19"/>
      <c r="M3" s="19"/>
      <c r="N3" s="19"/>
      <c r="O3" s="19"/>
      <c r="P3" s="19"/>
      <c r="Q3" s="19"/>
      <c r="R3" s="19"/>
      <c r="S3" s="19"/>
      <c r="T3" s="19"/>
    </row>
    <row r="4" spans="1:22" x14ac:dyDescent="0.35">
      <c r="A4" s="19"/>
      <c r="B4" s="19"/>
      <c r="D4" s="17"/>
      <c r="E4" s="18"/>
      <c r="F4" s="20"/>
      <c r="G4" s="23"/>
      <c r="H4" s="23"/>
      <c r="I4" s="23"/>
      <c r="J4" s="23"/>
      <c r="K4" s="23"/>
      <c r="L4" s="19"/>
      <c r="M4" s="19"/>
      <c r="N4" s="19"/>
      <c r="O4" s="19"/>
      <c r="P4" s="19"/>
      <c r="Q4" s="19"/>
      <c r="R4" s="19"/>
      <c r="S4" s="19"/>
      <c r="T4" s="19"/>
    </row>
    <row r="5" spans="1:22" x14ac:dyDescent="0.35">
      <c r="A5" s="19"/>
      <c r="B5" s="19"/>
      <c r="C5" s="20"/>
      <c r="D5" s="20"/>
      <c r="E5" s="20"/>
      <c r="F5" s="20"/>
      <c r="G5" s="20"/>
      <c r="H5" s="21"/>
      <c r="I5" s="19"/>
      <c r="J5" s="46"/>
      <c r="K5" s="47"/>
      <c r="L5" s="19"/>
      <c r="M5" s="19"/>
      <c r="N5" s="19"/>
      <c r="O5" s="19"/>
      <c r="P5" s="19"/>
      <c r="Q5" s="19"/>
      <c r="R5" s="19"/>
      <c r="S5" s="19"/>
      <c r="T5" s="19"/>
      <c r="U5" s="1">
        <v>0.4</v>
      </c>
      <c r="V5" t="s">
        <v>5</v>
      </c>
    </row>
    <row r="6" spans="1:22" ht="15.5" customHeight="1" x14ac:dyDescent="0.35">
      <c r="A6" s="19"/>
      <c r="B6" s="19"/>
      <c r="C6" s="20"/>
      <c r="D6" s="15" t="s">
        <v>0</v>
      </c>
      <c r="E6" s="3" t="s">
        <v>1</v>
      </c>
      <c r="F6" s="20"/>
      <c r="G6" s="50" t="s">
        <v>21</v>
      </c>
      <c r="H6" s="51"/>
      <c r="I6" s="51"/>
      <c r="J6" s="51"/>
      <c r="K6" s="52"/>
      <c r="L6" s="19"/>
      <c r="M6" s="19"/>
      <c r="N6" s="19"/>
      <c r="O6" s="19"/>
      <c r="P6" s="19"/>
      <c r="Q6" s="19"/>
      <c r="R6" s="19"/>
      <c r="S6" s="19"/>
      <c r="T6" s="19"/>
      <c r="U6" s="1">
        <v>0.8</v>
      </c>
      <c r="V6" t="s">
        <v>12</v>
      </c>
    </row>
    <row r="7" spans="1:22" x14ac:dyDescent="0.35">
      <c r="A7" s="19"/>
      <c r="B7" s="19"/>
      <c r="C7" s="5" t="s">
        <v>2</v>
      </c>
      <c r="D7" s="40">
        <v>500000</v>
      </c>
      <c r="E7" s="33">
        <f>D7*12</f>
        <v>6000000</v>
      </c>
      <c r="F7" s="20"/>
      <c r="G7" s="53"/>
      <c r="H7" s="54"/>
      <c r="I7" s="54"/>
      <c r="J7" s="54"/>
      <c r="K7" s="55"/>
      <c r="L7" s="19"/>
      <c r="M7" s="19"/>
      <c r="N7" s="19"/>
      <c r="O7" s="19"/>
      <c r="P7" s="19"/>
      <c r="Q7" s="19"/>
      <c r="R7" s="19"/>
      <c r="S7" s="19"/>
      <c r="T7" s="19"/>
      <c r="U7" s="1">
        <v>0.9</v>
      </c>
      <c r="V7" t="s">
        <v>13</v>
      </c>
    </row>
    <row r="8" spans="1:22" x14ac:dyDescent="0.35">
      <c r="A8" s="19"/>
      <c r="B8" s="19"/>
      <c r="C8" s="6"/>
      <c r="D8" s="16"/>
      <c r="E8" s="30"/>
      <c r="F8" s="20"/>
      <c r="G8" s="56"/>
      <c r="H8" s="57"/>
      <c r="I8" s="57"/>
      <c r="J8" s="57"/>
      <c r="K8" s="58"/>
      <c r="L8" s="19"/>
      <c r="M8" s="19"/>
      <c r="N8" s="19"/>
      <c r="O8" s="19"/>
      <c r="P8" s="19"/>
      <c r="Q8" s="19"/>
      <c r="R8" s="19"/>
      <c r="S8" s="19"/>
      <c r="T8" s="19"/>
    </row>
    <row r="9" spans="1:22" x14ac:dyDescent="0.35">
      <c r="A9" s="19"/>
      <c r="B9" s="19"/>
      <c r="C9" s="7" t="s">
        <v>3</v>
      </c>
      <c r="D9" s="41">
        <v>0.4</v>
      </c>
      <c r="E9" s="34">
        <f>D9</f>
        <v>0.4</v>
      </c>
      <c r="F9" s="20"/>
      <c r="G9" s="22"/>
      <c r="H9" s="59" t="s">
        <v>20</v>
      </c>
      <c r="I9" s="60"/>
      <c r="J9" s="61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2" x14ac:dyDescent="0.35">
      <c r="A10" s="19"/>
      <c r="B10" s="19"/>
      <c r="C10" s="8" t="s">
        <v>4</v>
      </c>
      <c r="D10" s="42" t="s">
        <v>5</v>
      </c>
      <c r="E10" s="35" t="str">
        <f>D10</f>
        <v>igen</v>
      </c>
      <c r="F10" s="20"/>
      <c r="G10" s="23"/>
      <c r="H10" s="23"/>
      <c r="I10" s="23"/>
      <c r="J10" s="23"/>
      <c r="K10" s="23"/>
      <c r="L10" s="19"/>
      <c r="M10" s="19"/>
      <c r="N10" s="19"/>
      <c r="O10" s="19"/>
      <c r="P10" s="19"/>
      <c r="Q10" s="19"/>
      <c r="R10" s="19"/>
      <c r="S10" s="19"/>
      <c r="T10" s="19"/>
    </row>
    <row r="11" spans="1:22" ht="29" x14ac:dyDescent="0.35">
      <c r="A11" s="19"/>
      <c r="B11" s="19"/>
      <c r="C11" s="9" t="s">
        <v>6</v>
      </c>
      <c r="D11" s="43" t="s">
        <v>5</v>
      </c>
      <c r="E11" s="36" t="str">
        <f>D11</f>
        <v>igen</v>
      </c>
      <c r="F11" s="20"/>
      <c r="G11" s="23"/>
      <c r="H11" s="23"/>
      <c r="I11" s="23"/>
      <c r="J11" s="23"/>
      <c r="K11" s="23"/>
      <c r="L11" s="19"/>
      <c r="M11" s="19"/>
      <c r="N11" s="19"/>
      <c r="O11" s="19"/>
      <c r="P11" s="19"/>
      <c r="Q11" s="19"/>
      <c r="R11" s="19"/>
      <c r="S11" s="19"/>
      <c r="T11" s="19"/>
    </row>
    <row r="12" spans="1:22" ht="29" x14ac:dyDescent="0.35">
      <c r="A12" s="19"/>
      <c r="B12" s="19"/>
      <c r="C12" s="37" t="s">
        <v>14</v>
      </c>
      <c r="D12" s="42" t="s">
        <v>5</v>
      </c>
      <c r="E12" s="38"/>
      <c r="F12" s="20"/>
      <c r="G12" s="23"/>
      <c r="H12" s="23"/>
      <c r="I12" s="23"/>
      <c r="J12" s="23"/>
      <c r="K12" s="23"/>
      <c r="L12" s="19"/>
      <c r="M12" s="19"/>
      <c r="N12" s="19"/>
      <c r="O12" s="19"/>
      <c r="P12" s="19"/>
      <c r="Q12" s="19"/>
      <c r="R12" s="19"/>
      <c r="S12" s="19"/>
      <c r="T12" s="19"/>
    </row>
    <row r="13" spans="1:22" ht="29" x14ac:dyDescent="0.35">
      <c r="A13" s="19"/>
      <c r="B13" s="19"/>
      <c r="C13" s="37" t="s">
        <v>15</v>
      </c>
      <c r="D13" s="44">
        <v>4</v>
      </c>
      <c r="E13" s="38"/>
      <c r="F13" s="20"/>
      <c r="G13" s="23"/>
      <c r="H13" s="23"/>
      <c r="I13" s="23"/>
      <c r="J13" s="23"/>
      <c r="K13" s="23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30.5" customHeight="1" x14ac:dyDescent="0.35">
      <c r="A14" s="19"/>
      <c r="B14" s="19"/>
      <c r="C14" s="37" t="s">
        <v>16</v>
      </c>
      <c r="D14" s="44">
        <v>4</v>
      </c>
      <c r="E14" s="38"/>
      <c r="F14" s="20"/>
      <c r="G14" s="23"/>
      <c r="H14" s="23"/>
      <c r="I14" s="23"/>
      <c r="J14" s="23"/>
      <c r="K14" s="23"/>
      <c r="L14" s="19"/>
      <c r="M14" s="19"/>
      <c r="N14" s="19"/>
      <c r="O14" s="19"/>
      <c r="P14" s="19"/>
      <c r="Q14" s="19"/>
      <c r="R14" s="19"/>
      <c r="S14" s="19"/>
      <c r="T14" s="19"/>
      <c r="V14">
        <f>IF(D12="igen",IF(D13=1,10000,(IF(D13=2,20000,33000))),0)</f>
        <v>33000</v>
      </c>
    </row>
    <row r="15" spans="1:22" x14ac:dyDescent="0.35">
      <c r="A15" s="19"/>
      <c r="B15" s="19"/>
      <c r="C15" s="6"/>
      <c r="D15" s="2"/>
      <c r="E15" s="4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2" x14ac:dyDescent="0.35">
      <c r="A16" s="19"/>
      <c r="B16" s="19"/>
      <c r="C16" s="10" t="s">
        <v>7</v>
      </c>
      <c r="D16" s="24">
        <f>IF(D10="nyugdíjas",0,IF(D10="igen",MAX(IF(D11="igen",38025,29250),(D7*(1-D9)-100000)*0.13),MAX(0,(D7*(1-D9)-100000)*0.13)))</f>
        <v>38025</v>
      </c>
      <c r="E16" s="25">
        <f>D16*12</f>
        <v>456300</v>
      </c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35">
      <c r="A17" s="19"/>
      <c r="B17" s="19"/>
      <c r="C17" s="11" t="s">
        <v>8</v>
      </c>
      <c r="D17" s="26">
        <f>IF(D10="nyugdíjas",0,IF(D10="igen",MAX(IF(D11="igen",48100,37000),(D7*(1-D9)-100000)*0.185),MAX(0,D7*(1-D9)-100000)*0.185))</f>
        <v>48100</v>
      </c>
      <c r="E17" s="27">
        <f>D17*12</f>
        <v>577200</v>
      </c>
      <c r="F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x14ac:dyDescent="0.35">
      <c r="A18" s="19"/>
      <c r="B18" s="19"/>
      <c r="C18" s="11" t="s">
        <v>9</v>
      </c>
      <c r="D18" s="26">
        <f>MAX(0,(D7*(1-D9)-100000)*0.15)</f>
        <v>30000</v>
      </c>
      <c r="E18" s="27">
        <f>D18*12</f>
        <v>360000</v>
      </c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x14ac:dyDescent="0.35">
      <c r="A19" s="19"/>
      <c r="B19" s="19"/>
      <c r="C19" s="12" t="s">
        <v>10</v>
      </c>
      <c r="D19" s="28">
        <f>MAX(0,(D7*(1-D9)*1.2)*0.01)</f>
        <v>3600</v>
      </c>
      <c r="E19" s="29">
        <f>D19*12</f>
        <v>43200</v>
      </c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x14ac:dyDescent="0.35">
      <c r="A20" s="19"/>
      <c r="B20" s="19"/>
      <c r="C20" s="13" t="s">
        <v>11</v>
      </c>
      <c r="D20" s="26">
        <f>SUM(D16:D19)</f>
        <v>119725</v>
      </c>
      <c r="E20" s="30">
        <f>SUM(E16:E19)</f>
        <v>1436700</v>
      </c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x14ac:dyDescent="0.35">
      <c r="A21" s="19"/>
      <c r="B21" s="19"/>
      <c r="C21" s="13"/>
      <c r="D21" s="26"/>
      <c r="E21" s="30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x14ac:dyDescent="0.35">
      <c r="A22" s="19"/>
      <c r="B22" s="19"/>
      <c r="C22" s="13" t="s">
        <v>18</v>
      </c>
      <c r="D22" s="26">
        <f>D14*V14</f>
        <v>132000</v>
      </c>
      <c r="E22" s="30">
        <f>D22*12</f>
        <v>1584000</v>
      </c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9" x14ac:dyDescent="0.35">
      <c r="A23" s="19"/>
      <c r="B23" s="19"/>
      <c r="C23" s="39" t="s">
        <v>19</v>
      </c>
      <c r="D23" s="26">
        <f>MAX((D17+D18-D22),0)+D16+D19</f>
        <v>41625</v>
      </c>
      <c r="E23" s="30">
        <f>D23*12</f>
        <v>499500</v>
      </c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" thickBot="1" x14ac:dyDescent="0.4">
      <c r="A24" s="19"/>
      <c r="B24" s="19"/>
      <c r="C24" s="6"/>
      <c r="D24" s="31"/>
      <c r="E24" s="32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9" thickBot="1" x14ac:dyDescent="0.5">
      <c r="A25" s="19"/>
      <c r="B25" s="19"/>
      <c r="C25" s="14" t="s">
        <v>17</v>
      </c>
      <c r="D25" s="48">
        <f>D7-D23</f>
        <v>458375</v>
      </c>
      <c r="E25" s="49">
        <f>E7-E23</f>
        <v>5500500</v>
      </c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</sheetData>
  <sheetProtection algorithmName="SHA-512" hashValue="z5z9PX7L6+saWHNn3pgkjh683VqYw2T5FGs54N3vB8cAZJh5KiNRW0lPVjExoO5i2shRCpjwMVee+tRlFaQSzg==" saltValue="at/TybPa4gLtKveEiKHu+Q==" spinCount="100000" sheet="1" objects="1" scenarios="1"/>
  <mergeCells count="4">
    <mergeCell ref="H9:J9"/>
    <mergeCell ref="C1:E3"/>
    <mergeCell ref="J5:K5"/>
    <mergeCell ref="G6:K8"/>
  </mergeCells>
  <dataValidations count="2">
    <dataValidation type="list" allowBlank="1" showInputMessage="1" showErrorMessage="1" sqref="D10" xr:uid="{00000000-0002-0000-0000-000000000000}">
      <formula1>$V$5:$V$7</formula1>
    </dataValidation>
    <dataValidation type="list" allowBlank="1" showInputMessage="1" showErrorMessage="1" sqref="D9" xr:uid="{00000000-0002-0000-0000-000001000000}">
      <formula1>$U$5:$U$7</formula1>
    </dataValidation>
  </dataValidations>
  <hyperlinks>
    <hyperlink ref="H9:J9" r:id="rId1" display="Konzultálni szeretnék veletek!" xr:uid="{7AA3C2B5-1055-4096-94FC-3A9416565AA9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Munka2!$C$3:$C$4</xm:f>
          </x14:formula1>
          <xm:sqref>D11:D12</xm:sqref>
        </x14:dataValidation>
        <x14:dataValidation type="list" allowBlank="1" showInputMessage="1" showErrorMessage="1" xr:uid="{00000000-0002-0000-0000-000003000000}">
          <x14:formula1>
            <xm:f>Munka2!$D$3:$D$12</xm:f>
          </x14:formula1>
          <xm:sqref>D13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2"/>
  <sheetViews>
    <sheetView workbookViewId="0">
      <selection activeCell="D3" sqref="D3:D12"/>
    </sheetView>
  </sheetViews>
  <sheetFormatPr defaultRowHeight="14.5" x14ac:dyDescent="0.35"/>
  <sheetData>
    <row r="3" spans="2:4" x14ac:dyDescent="0.35">
      <c r="B3" s="1">
        <v>0.4</v>
      </c>
      <c r="C3" t="s">
        <v>5</v>
      </c>
      <c r="D3">
        <v>1</v>
      </c>
    </row>
    <row r="4" spans="2:4" x14ac:dyDescent="0.35">
      <c r="B4" s="1">
        <v>0.8</v>
      </c>
      <c r="C4" t="s">
        <v>12</v>
      </c>
      <c r="D4">
        <v>2</v>
      </c>
    </row>
    <row r="5" spans="2:4" x14ac:dyDescent="0.35">
      <c r="B5" s="1">
        <v>0.9</v>
      </c>
      <c r="C5" t="s">
        <v>13</v>
      </c>
      <c r="D5">
        <v>3</v>
      </c>
    </row>
    <row r="6" spans="2:4" x14ac:dyDescent="0.35">
      <c r="D6">
        <v>4</v>
      </c>
    </row>
    <row r="7" spans="2:4" x14ac:dyDescent="0.35">
      <c r="D7">
        <v>5</v>
      </c>
    </row>
    <row r="8" spans="2:4" x14ac:dyDescent="0.35">
      <c r="D8">
        <v>6</v>
      </c>
    </row>
    <row r="9" spans="2:4" x14ac:dyDescent="0.35">
      <c r="D9">
        <v>7</v>
      </c>
    </row>
    <row r="10" spans="2:4" x14ac:dyDescent="0.35">
      <c r="D10">
        <v>8</v>
      </c>
    </row>
    <row r="11" spans="2:4" x14ac:dyDescent="0.35">
      <c r="D11">
        <v>9</v>
      </c>
    </row>
    <row r="12" spans="2:4" x14ac:dyDescent="0.35">
      <c r="D1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Andras</dc:creator>
  <cp:lastModifiedBy>Asus</cp:lastModifiedBy>
  <dcterms:created xsi:type="dcterms:W3CDTF">2022-07-13T19:00:09Z</dcterms:created>
  <dcterms:modified xsi:type="dcterms:W3CDTF">2022-08-03T07:52:25Z</dcterms:modified>
</cp:coreProperties>
</file>