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630"/>
  </bookViews>
  <sheets>
    <sheet name="Kalkulator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H8" i="2"/>
  <c r="H9" i="2" s="1"/>
  <c r="G8" i="2" l="1"/>
  <c r="D9" i="2"/>
  <c r="F9" i="2" l="1"/>
  <c r="E9" i="2" s="1"/>
  <c r="G9" i="2"/>
  <c r="F8" i="2"/>
  <c r="E8" i="2" s="1"/>
</calcChain>
</file>

<file path=xl/sharedStrings.xml><?xml version="1.0" encoding="utf-8"?>
<sst xmlns="http://schemas.openxmlformats.org/spreadsheetml/2006/main" count="24" uniqueCount="24">
  <si>
    <t xml:space="preserve"> </t>
  </si>
  <si>
    <t>A család villamosenergia fogyasztása</t>
  </si>
  <si>
    <t>Évente Ft</t>
  </si>
  <si>
    <t>Évente kW</t>
  </si>
  <si>
    <t>Átlag adatok figyelembevételével</t>
  </si>
  <si>
    <t>Minden ettől eltérő tájolás, növeli a rendszer méretét, bekerülési költségét.</t>
  </si>
  <si>
    <r>
      <t>A napelemes rendszer tájolása, optimális, dél, dőlésszöge 35</t>
    </r>
    <r>
      <rPr>
        <i/>
        <vertAlign val="superscript"/>
        <sz val="11"/>
        <color theme="1"/>
        <rFont val="Calibri"/>
        <family val="2"/>
        <charset val="238"/>
        <scheme val="minor"/>
      </rPr>
      <t>0</t>
    </r>
    <r>
      <rPr>
        <i/>
        <sz val="11"/>
        <color theme="1"/>
        <rFont val="Calibri"/>
        <family val="2"/>
        <charset val="238"/>
        <scheme val="minor"/>
      </rPr>
      <t>.</t>
    </r>
  </si>
  <si>
    <t>100%-os (önerő nélküli) pályázat max összeg napelemre</t>
  </si>
  <si>
    <t>A bekerülési költség, a 100%-os (önerő nélküli) pályázatnál 520.700 forintos fajlagos költség figyelembe vételével</t>
  </si>
  <si>
    <t>W</t>
  </si>
  <si>
    <t>A kalkulátor használati utasítása:</t>
  </si>
  <si>
    <t>(Amennyiben a szükséges napelem bekerülési költsége több lesz, mint amit a pályázat engedélyez, akkor a többletet önerőből oldjuk meg, vagy kevesebb napelemet teszünk fel és akkor lesz valamennyi villanyszámlánk.)</t>
  </si>
  <si>
    <t>Ebben a kalkulátorban a család villamosenergia fogyasztása alapján számoljuk az alábbi értékeket:</t>
  </si>
  <si>
    <r>
      <rPr>
        <b/>
        <i/>
        <sz val="11"/>
        <color theme="1" tint="0.34998626667073579"/>
        <rFont val="Calibri"/>
        <family val="2"/>
        <charset val="238"/>
        <scheme val="minor"/>
      </rPr>
      <t>1. a sárga mezőbe írd be</t>
    </r>
    <r>
      <rPr>
        <i/>
        <sz val="11"/>
        <color theme="1" tint="0.34998626667073579"/>
        <rFont val="Calibri"/>
        <family val="2"/>
        <charset val="238"/>
        <scheme val="minor"/>
      </rPr>
      <t xml:space="preserve">, hogy mennyi az éves felhasználás (az első sorba forintban tudod megadni, a másikban kw-ban). Elegendő csak az egyiket megadnod. </t>
    </r>
  </si>
  <si>
    <r>
      <t>2. utána a</t>
    </r>
    <r>
      <rPr>
        <b/>
        <i/>
        <sz val="11"/>
        <color theme="1" tint="0.34998626667073579"/>
        <rFont val="Calibri"/>
        <family val="2"/>
        <charset val="238"/>
        <scheme val="minor"/>
      </rPr>
      <t xml:space="preserve"> megadott érték melletti sort </t>
    </r>
    <r>
      <rPr>
        <i/>
        <sz val="11"/>
        <color theme="1" tint="0.34998626667073579"/>
        <rFont val="Calibri"/>
        <family val="2"/>
        <charset val="238"/>
        <scheme val="minor"/>
      </rPr>
      <t>kell figyelemmel kísérnünk, ami kiszámolja nekünk, hogy</t>
    </r>
  </si>
  <si>
    <r>
      <t xml:space="preserve"> </t>
    </r>
    <r>
      <rPr>
        <b/>
        <i/>
        <sz val="11"/>
        <color theme="1" tint="0.34998626667073579"/>
        <rFont val="Calibri"/>
        <family val="2"/>
        <charset val="238"/>
        <scheme val="minor"/>
      </rPr>
      <t>mekkora teljesítményű</t>
    </r>
    <r>
      <rPr>
        <i/>
        <sz val="11"/>
        <color theme="1" tint="0.34998626667073579"/>
        <rFont val="Calibri"/>
        <family val="2"/>
        <charset val="238"/>
        <scheme val="minor"/>
      </rPr>
      <t xml:space="preserve"> napelemre lesz szükségünk</t>
    </r>
  </si>
  <si>
    <r>
      <rPr>
        <b/>
        <i/>
        <sz val="11"/>
        <color theme="1" tint="0.34998626667073579"/>
        <rFont val="Calibri"/>
        <family val="2"/>
        <charset val="238"/>
        <scheme val="minor"/>
      </rPr>
      <t xml:space="preserve"> mekkora</t>
    </r>
    <r>
      <rPr>
        <i/>
        <sz val="11"/>
        <color theme="1" tint="0.34998626667073579"/>
        <rFont val="Calibri"/>
        <family val="2"/>
        <charset val="238"/>
        <scheme val="minor"/>
      </rPr>
      <t xml:space="preserve"> </t>
    </r>
    <r>
      <rPr>
        <b/>
        <i/>
        <sz val="11"/>
        <color theme="1" tint="0.34998626667073579"/>
        <rFont val="Calibri"/>
        <family val="2"/>
        <charset val="238"/>
        <scheme val="minor"/>
      </rPr>
      <t>felületre</t>
    </r>
    <r>
      <rPr>
        <i/>
        <sz val="11"/>
        <color theme="1" tint="0.34998626667073579"/>
        <rFont val="Calibri"/>
        <family val="2"/>
        <charset val="238"/>
        <scheme val="minor"/>
      </rPr>
      <t xml:space="preserve"> lesz szükségünk a napelemes rendszer kiépítéséhez</t>
    </r>
  </si>
  <si>
    <r>
      <rPr>
        <b/>
        <i/>
        <sz val="11"/>
        <color theme="1" tint="0.34998626667073579"/>
        <rFont val="Calibri"/>
        <family val="2"/>
        <charset val="238"/>
        <scheme val="minor"/>
      </rPr>
      <t xml:space="preserve"> hány darab napelemet </t>
    </r>
    <r>
      <rPr>
        <i/>
        <sz val="11"/>
        <color theme="1" tint="0.34998626667073579"/>
        <rFont val="Calibri"/>
        <family val="2"/>
        <charset val="238"/>
        <scheme val="minor"/>
      </rPr>
      <t>kell feraknunk</t>
    </r>
  </si>
  <si>
    <r>
      <t xml:space="preserve">3. a szükséges napelem számmal és maximum bekerülési költséggel ki tudjuk számolni, hogy </t>
    </r>
    <r>
      <rPr>
        <b/>
        <i/>
        <sz val="11"/>
        <color theme="1" tint="0.34998626667073579"/>
        <rFont val="Calibri"/>
        <family val="2"/>
        <charset val="238"/>
        <scheme val="minor"/>
      </rPr>
      <t>mennyibe kerülne a napelem rendszerünk</t>
    </r>
  </si>
  <si>
    <r>
      <t xml:space="preserve">4. utolsó oszlopban pedig, hogy </t>
    </r>
    <r>
      <rPr>
        <b/>
        <i/>
        <sz val="11"/>
        <color theme="1" tint="0.34998626667073579"/>
        <rFont val="Calibri"/>
        <family val="2"/>
        <charset val="238"/>
        <scheme val="minor"/>
      </rPr>
      <t xml:space="preserve">mennyit költhetünk napelemre, a 100%-os pályzázatnál </t>
    </r>
  </si>
  <si>
    <t>Napelem modulok mennyisége, db</t>
  </si>
  <si>
    <r>
      <t>Napelemes rendszer teljesítménye, W</t>
    </r>
    <r>
      <rPr>
        <b/>
        <vertAlign val="subscript"/>
        <sz val="11"/>
        <color theme="1"/>
        <rFont val="Calibri"/>
        <family val="2"/>
        <charset val="238"/>
        <scheme val="minor"/>
      </rPr>
      <t>p</t>
    </r>
  </si>
  <si>
    <r>
      <t>Napelemes rendszer felülete, 
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</si>
  <si>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Napelem modul teljesítménye. 
(Az átlagos érték: 380 W, azt írjuk ide, ha nem tudjuk pontosan):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</si>
</sst>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Ft&quot;_-;\-* #,##0\ &quot;Ft&quot;_-;_-* &quot;-&quot;\ &quot;Ft&quot;_-;_-@_-"/>
    <numFmt numFmtId="164" formatCode="#,##0.0000"/>
  </numFmts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u/>
      <sz val="11"/>
      <color theme="1" tint="0.34998626667073579"/>
      <name val="Calibri"/>
      <family val="2"/>
      <charset val="238"/>
      <scheme val="minor"/>
    </font>
    <font>
      <i/>
      <sz val="11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3" borderId="0" xfId="0" applyFont="1" applyFill="1"/>
    <xf numFmtId="0" fontId="6" fillId="3" borderId="0" xfId="0" applyFont="1" applyFill="1"/>
    <xf numFmtId="0" fontId="0" fillId="3" borderId="0" xfId="0" applyFill="1" applyAlignment="1">
      <alignment horizontal="left"/>
    </xf>
    <xf numFmtId="164" fontId="0" fillId="4" borderId="6" xfId="0" applyNumberFormat="1" applyFill="1" applyBorder="1" applyAlignment="1" applyProtection="1">
      <alignment horizontal="center" vertical="center"/>
      <protection hidden="1"/>
    </xf>
    <xf numFmtId="3" fontId="0" fillId="2" borderId="6" xfId="0" applyNumberFormat="1" applyFill="1" applyBorder="1" applyAlignment="1" applyProtection="1">
      <alignment horizontal="center" vertical="center"/>
      <protection locked="0"/>
    </xf>
    <xf numFmtId="4" fontId="0" fillId="4" borderId="6" xfId="0" applyNumberFormat="1" applyFill="1" applyBorder="1" applyAlignment="1" applyProtection="1">
      <alignment horizontal="center" vertical="center"/>
      <protection hidden="1"/>
    </xf>
    <xf numFmtId="1" fontId="0" fillId="4" borderId="6" xfId="0" applyNumberFormat="1" applyFill="1" applyBorder="1" applyAlignment="1" applyProtection="1">
      <alignment horizontal="center" vertical="center"/>
      <protection hidden="1"/>
    </xf>
    <xf numFmtId="0" fontId="0" fillId="3" borderId="1" xfId="0" applyFill="1" applyBorder="1"/>
    <xf numFmtId="0" fontId="2" fillId="3" borderId="1" xfId="0" applyFont="1" applyFill="1" applyBorder="1"/>
    <xf numFmtId="3" fontId="0" fillId="2" borderId="1" xfId="0" applyNumberFormat="1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4" fontId="0" fillId="4" borderId="1" xfId="0" applyNumberFormat="1" applyFill="1" applyBorder="1" applyAlignment="1" applyProtection="1">
      <alignment horizontal="center" vertical="center"/>
      <protection hidden="1"/>
    </xf>
    <xf numFmtId="1" fontId="0" fillId="4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/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left" wrapText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2" fontId="0" fillId="4" borderId="1" xfId="0" applyNumberFormat="1" applyFill="1" applyBorder="1" applyAlignment="1" applyProtection="1">
      <alignment vertical="center"/>
      <protection hidden="1"/>
    </xf>
    <xf numFmtId="42" fontId="0" fillId="4" borderId="4" xfId="0" applyNumberFormat="1" applyFill="1" applyBorder="1" applyAlignment="1" applyProtection="1">
      <alignment vertical="center"/>
      <protection hidden="1"/>
    </xf>
    <xf numFmtId="42" fontId="0" fillId="4" borderId="6" xfId="0" applyNumberFormat="1" applyFill="1" applyBorder="1" applyAlignment="1" applyProtection="1">
      <alignment vertical="center"/>
      <protection hidden="1"/>
    </xf>
    <xf numFmtId="42" fontId="0" fillId="4" borderId="3" xfId="0" applyNumberFormat="1" applyFill="1" applyBorder="1" applyAlignment="1" applyProtection="1">
      <alignment vertical="center"/>
      <protection hidden="1"/>
    </xf>
    <xf numFmtId="49" fontId="7" fillId="3" borderId="0" xfId="0" applyNumberFormat="1" applyFont="1" applyFill="1" applyAlignment="1">
      <alignment horizontal="left" wrapText="1"/>
    </xf>
    <xf numFmtId="0" fontId="0" fillId="3" borderId="7" xfId="0" applyFill="1" applyBorder="1" applyAlignment="1">
      <alignment horizontal="right" wrapText="1"/>
    </xf>
    <xf numFmtId="0" fontId="0" fillId="3" borderId="8" xfId="0" applyFill="1" applyBorder="1" applyAlignment="1">
      <alignment horizontal="right" wrapText="1"/>
    </xf>
    <xf numFmtId="0" fontId="0" fillId="3" borderId="4" xfId="0" applyFill="1" applyBorder="1" applyAlignment="1">
      <alignment horizontal="right" wrapText="1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287865</xdr:colOff>
      <xdr:row>0</xdr:row>
      <xdr:rowOff>76200</xdr:rowOff>
    </xdr:from>
    <xdr:to>
      <xdr:col>20</xdr:col>
      <xdr:colOff>507999</xdr:colOff>
      <xdr:row>6</xdr:row>
      <xdr:rowOff>12531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4734959-C596-4676-849C-636419E11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2465" y="76200"/>
          <a:ext cx="4165601" cy="1138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="90" zoomScaleNormal="90" workbookViewId="0">
      <selection activeCell="H15" sqref="H15"/>
    </sheetView>
  </sheetViews>
  <sheetFormatPr defaultColWidth="0" defaultRowHeight="15" zeroHeight="1" x14ac:dyDescent="0.25"/>
  <cols>
    <col min="1" max="1" width="2.28515625" style="1" customWidth="1"/>
    <col min="2" max="2" width="15.85546875" style="1" bestFit="1" customWidth="1"/>
    <col min="3" max="3" width="10.140625" style="1" bestFit="1" customWidth="1"/>
    <col min="4" max="4" width="16.28515625" style="1" customWidth="1"/>
    <col min="5" max="5" width="12.42578125" style="1" customWidth="1"/>
    <col min="6" max="6" width="14" style="1" bestFit="1" customWidth="1"/>
    <col min="7" max="7" width="30" style="1" customWidth="1"/>
    <col min="8" max="8" width="22.5703125" style="1" customWidth="1"/>
    <col min="9" max="9" width="1.85546875" style="1" customWidth="1"/>
    <col min="10" max="10" width="3.85546875" style="1" customWidth="1"/>
    <col min="11" max="11" width="2.5703125" style="1" hidden="1" customWidth="1"/>
    <col min="12" max="12" width="16.140625" style="1" customWidth="1"/>
    <col min="13" max="19" width="8.85546875" style="1" customWidth="1"/>
    <col min="20" max="20" width="4.28515625" style="1" customWidth="1"/>
    <col min="21" max="21" width="8.28515625" style="1" customWidth="1"/>
    <col min="22" max="22" width="2.140625" style="1" hidden="1" customWidth="1"/>
    <col min="23" max="16384" width="8.85546875" style="1" hidden="1"/>
  </cols>
  <sheetData>
    <row r="1" spans="2:22" x14ac:dyDescent="0.25">
      <c r="D1" s="2"/>
    </row>
    <row r="2" spans="2:22" ht="21" x14ac:dyDescent="0.35">
      <c r="B2" s="4" t="s">
        <v>12</v>
      </c>
      <c r="E2" s="2"/>
      <c r="F2" s="2"/>
      <c r="G2" s="2"/>
    </row>
    <row r="3" spans="2:22" x14ac:dyDescent="0.25">
      <c r="E3" s="2"/>
      <c r="F3" s="2"/>
      <c r="G3" s="2"/>
    </row>
    <row r="4" spans="2:22" x14ac:dyDescent="0.25">
      <c r="E4" s="2"/>
      <c r="F4" s="2"/>
      <c r="G4" s="2"/>
    </row>
    <row r="5" spans="2:22" x14ac:dyDescent="0.25">
      <c r="E5" s="2"/>
      <c r="F5" s="2"/>
      <c r="G5" s="2"/>
    </row>
    <row r="6" spans="2:22" x14ac:dyDescent="0.25">
      <c r="E6" s="2"/>
      <c r="F6" s="2"/>
      <c r="G6" s="2"/>
    </row>
    <row r="7" spans="2:22" ht="67.150000000000006" customHeight="1" x14ac:dyDescent="0.25">
      <c r="B7" s="32" t="s">
        <v>1</v>
      </c>
      <c r="C7" s="33"/>
      <c r="D7" s="19" t="s">
        <v>21</v>
      </c>
      <c r="E7" s="20" t="s">
        <v>22</v>
      </c>
      <c r="F7" s="20" t="s">
        <v>20</v>
      </c>
      <c r="G7" s="20" t="s">
        <v>8</v>
      </c>
      <c r="H7" s="21" t="s">
        <v>7</v>
      </c>
      <c r="L7" s="26" t="s">
        <v>10</v>
      </c>
      <c r="M7" s="26"/>
      <c r="N7" s="26"/>
      <c r="O7" s="26"/>
      <c r="P7" s="26"/>
      <c r="Q7" s="17"/>
      <c r="R7" s="17"/>
      <c r="S7" s="17"/>
      <c r="T7" s="17"/>
      <c r="U7" s="17"/>
      <c r="V7" s="17"/>
    </row>
    <row r="8" spans="2:22" ht="33.6" customHeight="1" x14ac:dyDescent="0.25">
      <c r="B8" s="11" t="s">
        <v>2</v>
      </c>
      <c r="C8" s="12">
        <v>150000</v>
      </c>
      <c r="D8" s="13">
        <f>(C8/37.5)/1100</f>
        <v>3.6363636363636362</v>
      </c>
      <c r="E8" s="14">
        <f>F8*2</f>
        <v>19.138755980861244</v>
      </c>
      <c r="F8" s="15">
        <f>D8/(E15/1000)</f>
        <v>9.5693779904306222</v>
      </c>
      <c r="G8" s="22">
        <f t="shared" ref="G8:G9" si="0">D8*520700</f>
        <v>1893454.5454545454</v>
      </c>
      <c r="H8" s="23">
        <f>5*520700</f>
        <v>2603500</v>
      </c>
      <c r="L8" s="30" t="s">
        <v>13</v>
      </c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2:22" ht="24.6" customHeight="1" x14ac:dyDescent="0.25">
      <c r="B9" s="11" t="s">
        <v>3</v>
      </c>
      <c r="C9" s="7">
        <v>5000</v>
      </c>
      <c r="D9" s="6">
        <f>C9/1100</f>
        <v>4.5454545454545459</v>
      </c>
      <c r="E9" s="8">
        <f>F9*2</f>
        <v>23.923444976076556</v>
      </c>
      <c r="F9" s="9">
        <f>D9/(E15/1000)</f>
        <v>11.961722488038278</v>
      </c>
      <c r="G9" s="24">
        <f t="shared" si="0"/>
        <v>2366818.1818181821</v>
      </c>
      <c r="H9" s="25">
        <f>H8</f>
        <v>2603500</v>
      </c>
      <c r="L9" s="30" t="s">
        <v>14</v>
      </c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2:22" x14ac:dyDescent="0.25">
      <c r="L10" s="18" t="s">
        <v>0</v>
      </c>
      <c r="M10" s="30" t="s">
        <v>15</v>
      </c>
      <c r="N10" s="30"/>
      <c r="O10" s="30"/>
      <c r="P10" s="30"/>
      <c r="Q10" s="30"/>
      <c r="R10" s="30"/>
      <c r="S10" s="30"/>
      <c r="T10" s="30"/>
      <c r="U10" s="18"/>
      <c r="V10" s="18"/>
    </row>
    <row r="11" spans="2:22" x14ac:dyDescent="0.25">
      <c r="C11" s="3" t="s">
        <v>4</v>
      </c>
      <c r="L11" s="18"/>
      <c r="M11" s="30" t="s">
        <v>16</v>
      </c>
      <c r="N11" s="30"/>
      <c r="O11" s="30"/>
      <c r="P11" s="30"/>
      <c r="Q11" s="30"/>
      <c r="R11" s="30"/>
      <c r="S11" s="30"/>
      <c r="T11" s="18"/>
      <c r="U11" s="18"/>
      <c r="V11" s="18"/>
    </row>
    <row r="12" spans="2:22" ht="17.25" x14ac:dyDescent="0.25">
      <c r="C12" s="3" t="s">
        <v>6</v>
      </c>
      <c r="L12" s="18"/>
      <c r="M12" s="30" t="s">
        <v>17</v>
      </c>
      <c r="N12" s="30"/>
      <c r="O12" s="30"/>
      <c r="P12" s="30"/>
      <c r="Q12" s="30"/>
      <c r="R12" s="30"/>
      <c r="S12" s="30"/>
      <c r="T12" s="30"/>
      <c r="U12" s="18"/>
      <c r="V12" s="18"/>
    </row>
    <row r="13" spans="2:22" x14ac:dyDescent="0.25">
      <c r="C13" s="3" t="s">
        <v>5</v>
      </c>
      <c r="L13" s="30" t="s">
        <v>18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2:22" x14ac:dyDescent="0.25">
      <c r="L14" s="30" t="s">
        <v>19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2:22" ht="51.6" customHeight="1" x14ac:dyDescent="0.25">
      <c r="B15" s="27" t="s">
        <v>23</v>
      </c>
      <c r="C15" s="28"/>
      <c r="D15" s="29"/>
      <c r="E15" s="16">
        <v>380</v>
      </c>
      <c r="F15" s="10" t="s">
        <v>9</v>
      </c>
      <c r="L15" s="31" t="s">
        <v>11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2:22" x14ac:dyDescent="0.25"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x14ac:dyDescent="0.25"/>
    <row r="18" x14ac:dyDescent="0.25"/>
    <row r="19" x14ac:dyDescent="0.25"/>
    <row r="20" x14ac:dyDescent="0.25"/>
    <row r="2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</sheetData>
  <sheetProtection algorithmName="SHA-512" hashValue="F1+wLzLIG/388r90e0ljKmt1ni4oU3FVHAAFybtYG2kuMQPO0NIWlom7wDWfk9J+tzD6SVPichApfL2AkG621w==" saltValue="4hPegdNvl8MCICJ8Kc7hrA==" spinCount="100000" sheet="1" objects="1" scenarios="1"/>
  <mergeCells count="11">
    <mergeCell ref="L7:P7"/>
    <mergeCell ref="B15:D15"/>
    <mergeCell ref="L13:V13"/>
    <mergeCell ref="L8:V8"/>
    <mergeCell ref="L9:V9"/>
    <mergeCell ref="M10:T10"/>
    <mergeCell ref="M11:S11"/>
    <mergeCell ref="M12:T12"/>
    <mergeCell ref="L14:V14"/>
    <mergeCell ref="L15:V15"/>
    <mergeCell ref="B7:C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A62793CA392FD49AF16195BCDC9E667" ma:contentTypeVersion="13" ma:contentTypeDescription="Új dokumentum létrehozása." ma:contentTypeScope="" ma:versionID="37ee08c8b28f98ab191b171350850551">
  <xsd:schema xmlns:xsd="http://www.w3.org/2001/XMLSchema" xmlns:xs="http://www.w3.org/2001/XMLSchema" xmlns:p="http://schemas.microsoft.com/office/2006/metadata/properties" xmlns:ns2="a4eb97b7-1c9a-46d1-bf34-7fa3cb1d496e" xmlns:ns3="a9ed4a32-1be2-40c7-9816-169e09c3bfad" targetNamespace="http://schemas.microsoft.com/office/2006/metadata/properties" ma:root="true" ma:fieldsID="1419804c3edcb01dea585c1a8754ad13" ns2:_="" ns3:_="">
    <xsd:import namespace="a4eb97b7-1c9a-46d1-bf34-7fa3cb1d496e"/>
    <xsd:import namespace="a9ed4a32-1be2-40c7-9816-169e09c3bf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b97b7-1c9a-46d1-bf34-7fa3cb1d49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ed4a32-1be2-40c7-9816-169e09c3bf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76B04-B340-4668-9F94-04E74A34E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AEE939-287A-4404-B455-AFA860F9CDC2}">
  <ds:schemaRefs>
    <ds:schemaRef ds:uri="http://schemas.microsoft.com/office/2006/metadata/properties"/>
    <ds:schemaRef ds:uri="http://schemas.openxmlformats.org/package/2006/metadata/core-properties"/>
    <ds:schemaRef ds:uri="a4eb97b7-1c9a-46d1-bf34-7fa3cb1d496e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a9ed4a32-1be2-40c7-9816-169e09c3bfa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7D44B3-C2C3-4801-B72F-BD2803DE9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b97b7-1c9a-46d1-bf34-7fa3cb1d496e"/>
    <ds:schemaRef ds:uri="a9ed4a32-1be2-40c7-9816-169e09c3bf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Kalkulator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2021-10-05T18:19:43Z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0x010100DA62793CA392FD49AF16195BCDC9E667</vt:lpwstr>
  </property>
</Properties>
</file>